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glio1" sheetId="1" r:id="rId4"/>
  </sheets>
  <definedNames/>
  <calcPr/>
</workbook>
</file>

<file path=xl/sharedStrings.xml><?xml version="1.0" encoding="utf-8"?>
<sst xmlns="http://schemas.openxmlformats.org/spreadsheetml/2006/main" count="45" uniqueCount="25">
  <si>
    <t>ANALISI DATI RISTORANTE</t>
  </si>
  <si>
    <r>
      <t xml:space="preserve">Presenze Hotel in B&amp;B </t>
    </r>
    <r>
      <rPr>
        <rFont val="Calibri"/>
        <color rgb="FF000000"/>
        <sz val="9.0"/>
      </rPr>
      <t>(dati da inserire)</t>
    </r>
  </si>
  <si>
    <r>
      <t xml:space="preserve"> Pasti tot. ospiti B&amp;B </t>
    </r>
    <r>
      <rPr>
        <rFont val="Calibri"/>
        <color rgb="FF000000"/>
        <sz val="9.0"/>
      </rPr>
      <t>(dati da inserire)</t>
    </r>
  </si>
  <si>
    <r>
      <t>Produzione Food ospiti BB</t>
    </r>
    <r>
      <rPr>
        <rFont val="Calibri"/>
        <color rgb="FF000000"/>
        <sz val="9.0"/>
      </rPr>
      <t xml:space="preserve"> (dati da inserire)</t>
    </r>
  </si>
  <si>
    <r>
      <t>Produzione Beverage ospiti BB</t>
    </r>
    <r>
      <rPr>
        <rFont val="Calibri"/>
        <color rgb="FF000000"/>
        <sz val="9.0"/>
      </rPr>
      <t xml:space="preserve"> (dati da inserire)</t>
    </r>
  </si>
  <si>
    <t>Mese</t>
  </si>
  <si>
    <t>Diff.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</si>
  <si>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</si>
  <si>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</si>
  <si>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</si>
  <si>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</si>
  <si>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</si>
  <si>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</si>
  <si>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</si>
  <si>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</si>
  <si>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</si>
  <si>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</si>
  <si>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</si>
  <si>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</si>
  <si>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</si>
  <si>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Percentuale: Presenze / Pasti</t>
  </si>
  <si>
    <t>Ricavo Medio Food Ospiti BB x Pasto</t>
  </si>
  <si>
    <t xml:space="preserve">RevFoPeR (Ric. per ogni Pres. Tot.) </t>
  </si>
  <si>
    <t>Ricavo Medio Beverage Ospiti BB x Pasto</t>
  </si>
  <si>
    <t xml:space="preserve">Diff.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</si>
</sst>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€&quot;\ #,##0.0"/>
    <numFmt numFmtId="165" formatCode="&quot;€&quot;\ #,##0.00"/>
    <numFmt numFmtId="166" formatCode="0.0%"/>
  </numFmts>
  <fonts count="7">
    <font>
      <sz val="11.0"/>
      <color rgb="FF000000"/>
      <name val="Arial"/>
    </font>
    <font>
      <sz val="26.0"/>
      <color rgb="FF000000"/>
      <name val="Calibri"/>
    </font>
    <font/>
    <font>
      <sz val="11.0"/>
      <color rgb="FF000000"/>
      <name val="Calibri"/>
    </font>
    <font>
      <sz val="14.0"/>
      <color rgb="FF000000"/>
      <name val="Calibri"/>
    </font>
    <font>
      <sz val="12.0"/>
      <color rgb="FF000000"/>
      <name val="Calibri"/>
    </font>
    <font>
      <sz val="11.0"/>
      <color rgb="FF000000"/>
    </font>
  </fonts>
  <fills count="10">
    <fill>
      <patternFill patternType="none"/>
    </fill>
    <fill>
      <patternFill patternType="lightGray"/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8"/>
        <bgColor rgb="FFFFE59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FF0000"/>
        <bgColor rgb="FFFF0000"/>
      </patternFill>
    </fill>
    <fill>
      <patternFill patternType="solid">
        <fgColor rgb="FFD6DCE4"/>
        <bgColor rgb="FFD6DCE4"/>
      </patternFill>
    </fill>
  </fills>
  <borders count="63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top/>
      <bottom/>
    </border>
    <border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  <top/>
      <bottom/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3" fontId="3" numFmtId="0" xfId="0" applyAlignment="1" applyBorder="1" applyFill="1" applyFont="1">
      <alignment horizontal="right"/>
    </xf>
    <xf borderId="7" fillId="3" fontId="3" numFmtId="164" xfId="0" applyAlignment="1" applyBorder="1" applyFont="1" applyNumberFormat="1">
      <alignment horizontal="right"/>
    </xf>
    <xf borderId="7" fillId="3" fontId="3" numFmtId="165" xfId="0" applyAlignment="1" applyBorder="1" applyFont="1" applyNumberFormat="1">
      <alignment horizontal="right"/>
    </xf>
    <xf borderId="8" fillId="0" fontId="4" numFmtId="0" xfId="0" applyBorder="1" applyFont="1"/>
    <xf borderId="8" fillId="4" fontId="5" numFmtId="0" xfId="0" applyAlignment="1" applyBorder="1" applyFill="1" applyFont="1">
      <alignment horizontal="center"/>
    </xf>
    <xf borderId="9" fillId="0" fontId="2" numFmtId="0" xfId="0" applyBorder="1" applyFont="1"/>
    <xf borderId="10" fillId="0" fontId="2" numFmtId="0" xfId="0" applyBorder="1" applyFont="1"/>
    <xf borderId="11" fillId="3" fontId="5" numFmtId="0" xfId="0" applyAlignment="1" applyBorder="1" applyFont="1">
      <alignment horizontal="center"/>
    </xf>
    <xf borderId="12" fillId="0" fontId="2" numFmtId="0" xfId="0" applyBorder="1" applyFont="1"/>
    <xf borderId="13" fillId="0" fontId="4" numFmtId="0" xfId="0" applyAlignment="1" applyBorder="1" applyFont="1">
      <alignment horizontal="center"/>
    </xf>
    <xf borderId="14" fillId="0" fontId="4" numFmtId="0" xfId="0" applyAlignment="1" applyBorder="1" applyFont="1">
      <alignment horizontal="center"/>
    </xf>
    <xf borderId="15" fillId="3" fontId="4" numFmtId="0" xfId="0" applyAlignment="1" applyBorder="1" applyFont="1">
      <alignment horizontal="center"/>
    </xf>
    <xf borderId="16" fillId="0" fontId="4" numFmtId="0" xfId="0" applyAlignment="1" applyBorder="1" applyFont="1">
      <alignment horizontal="center"/>
    </xf>
    <xf borderId="15" fillId="0" fontId="4" numFmtId="0" xfId="0" applyAlignment="1" applyBorder="1" applyFont="1">
      <alignment horizontal="center"/>
    </xf>
    <xf borderId="7" fillId="3" fontId="4" numFmtId="0" xfId="0" applyAlignment="1" applyBorder="1" applyFont="1">
      <alignment horizontal="center"/>
    </xf>
    <xf borderId="17" fillId="0" fontId="5" numFmtId="0" xfId="0" applyBorder="1" applyFont="1"/>
    <xf borderId="18" fillId="0" fontId="5" numFmtId="0" xfId="0" applyAlignment="1" applyBorder="1" applyFont="1">
      <alignment horizontal="center"/>
    </xf>
    <xf borderId="19" fillId="0" fontId="5" numFmtId="0" xfId="0" applyAlignment="1" applyBorder="1" applyFont="1">
      <alignment horizontal="center"/>
    </xf>
    <xf borderId="20" fillId="3" fontId="5" numFmtId="0" xfId="0" applyAlignment="1" applyBorder="1" applyFont="1">
      <alignment horizontal="center"/>
    </xf>
    <xf borderId="21" fillId="0" fontId="5" numFmtId="0" xfId="0" applyAlignment="1" applyBorder="1" applyFont="1">
      <alignment horizontal="center"/>
    </xf>
    <xf borderId="22" fillId="0" fontId="5" numFmtId="0" xfId="0" applyAlignment="1" applyBorder="1" applyFont="1">
      <alignment horizontal="center"/>
    </xf>
    <xf borderId="23" fillId="0" fontId="5" numFmtId="0" xfId="0" applyAlignment="1" applyBorder="1" applyFont="1">
      <alignment horizontal="center"/>
    </xf>
    <xf borderId="7" fillId="3" fontId="5" numFmtId="0" xfId="0" applyAlignment="1" applyBorder="1" applyFont="1">
      <alignment horizontal="center"/>
    </xf>
    <xf borderId="24" fillId="5" fontId="3" numFmtId="0" xfId="0" applyBorder="1" applyFill="1" applyFont="1"/>
    <xf borderId="25" fillId="0" fontId="3" numFmtId="0" xfId="0" applyAlignment="1" applyBorder="1" applyFont="1">
      <alignment horizontal="right"/>
    </xf>
    <xf borderId="26" fillId="0" fontId="3" numFmtId="0" xfId="0" applyAlignment="1" applyBorder="1" applyFont="1">
      <alignment horizontal="right"/>
    </xf>
    <xf borderId="27" fillId="6" fontId="3" numFmtId="0" xfId="0" applyAlignment="1" applyBorder="1" applyFill="1" applyFont="1">
      <alignment horizontal="right"/>
    </xf>
    <xf borderId="27" fillId="7" fontId="3" numFmtId="0" xfId="0" applyAlignment="1" applyBorder="1" applyFill="1" applyFont="1">
      <alignment horizontal="right"/>
    </xf>
    <xf borderId="28" fillId="0" fontId="3" numFmtId="165" xfId="0" applyAlignment="1" applyBorder="1" applyFont="1" applyNumberFormat="1">
      <alignment horizontal="right"/>
    </xf>
    <xf borderId="26" fillId="0" fontId="3" numFmtId="165" xfId="0" applyAlignment="1" applyBorder="1" applyFont="1" applyNumberFormat="1">
      <alignment horizontal="right"/>
    </xf>
    <xf borderId="27" fillId="7" fontId="3" numFmtId="165" xfId="0" applyAlignment="1" applyBorder="1" applyFont="1" applyNumberFormat="1">
      <alignment horizontal="right"/>
    </xf>
    <xf borderId="29" fillId="5" fontId="3" numFmtId="0" xfId="0" applyBorder="1" applyFont="1"/>
    <xf borderId="30" fillId="3" fontId="3" numFmtId="0" xfId="0" applyAlignment="1" applyBorder="1" applyFont="1">
      <alignment horizontal="right"/>
    </xf>
    <xf borderId="31" fillId="3" fontId="3" numFmtId="0" xfId="0" applyAlignment="1" applyBorder="1" applyFont="1">
      <alignment horizontal="right"/>
    </xf>
    <xf borderId="32" fillId="7" fontId="3" numFmtId="0" xfId="0" applyAlignment="1" applyBorder="1" applyFont="1">
      <alignment horizontal="right"/>
    </xf>
    <xf borderId="31" fillId="0" fontId="3" numFmtId="0" xfId="0" applyAlignment="1" applyBorder="1" applyFont="1">
      <alignment horizontal="right"/>
    </xf>
    <xf borderId="33" fillId="0" fontId="3" numFmtId="165" xfId="0" applyAlignment="1" applyBorder="1" applyFont="1" applyNumberFormat="1">
      <alignment horizontal="right"/>
    </xf>
    <xf borderId="31" fillId="0" fontId="3" numFmtId="165" xfId="0" applyAlignment="1" applyBorder="1" applyFont="1" applyNumberFormat="1">
      <alignment horizontal="right"/>
    </xf>
    <xf borderId="32" fillId="7" fontId="3" numFmtId="165" xfId="0" applyAlignment="1" applyBorder="1" applyFont="1" applyNumberFormat="1">
      <alignment horizontal="right"/>
    </xf>
    <xf borderId="31" fillId="0" fontId="6" numFmtId="165" xfId="0" applyAlignment="1" applyBorder="1" applyFont="1" applyNumberFormat="1">
      <alignment horizontal="right"/>
    </xf>
    <xf borderId="32" fillId="6" fontId="3" numFmtId="0" xfId="0" applyAlignment="1" applyBorder="1" applyFont="1">
      <alignment horizontal="right"/>
    </xf>
    <xf borderId="32" fillId="6" fontId="3" numFmtId="165" xfId="0" applyAlignment="1" applyBorder="1" applyFont="1" applyNumberFormat="1">
      <alignment horizontal="right"/>
    </xf>
    <xf borderId="7" fillId="3" fontId="3" numFmtId="0" xfId="0" applyBorder="1" applyFont="1"/>
    <xf borderId="30" fillId="0" fontId="3" numFmtId="0" xfId="0" applyAlignment="1" applyBorder="1" applyFont="1">
      <alignment horizontal="right"/>
    </xf>
    <xf borderId="34" fillId="5" fontId="3" numFmtId="0" xfId="0" applyBorder="1" applyFont="1"/>
    <xf borderId="35" fillId="3" fontId="3" numFmtId="0" xfId="0" applyAlignment="1" applyBorder="1" applyFont="1">
      <alignment horizontal="right"/>
    </xf>
    <xf borderId="36" fillId="3" fontId="3" numFmtId="0" xfId="0" applyAlignment="1" applyBorder="1" applyFont="1">
      <alignment horizontal="right"/>
    </xf>
    <xf borderId="37" fillId="7" fontId="3" numFmtId="0" xfId="0" applyAlignment="1" applyBorder="1" applyFont="1">
      <alignment horizontal="right"/>
    </xf>
    <xf borderId="38" fillId="3" fontId="3" numFmtId="165" xfId="0" applyAlignment="1" applyBorder="1" applyFont="1" applyNumberFormat="1">
      <alignment horizontal="right"/>
    </xf>
    <xf borderId="36" fillId="3" fontId="3" numFmtId="165" xfId="0" applyAlignment="1" applyBorder="1" applyFont="1" applyNumberFormat="1">
      <alignment horizontal="right"/>
    </xf>
    <xf borderId="37" fillId="7" fontId="3" numFmtId="165" xfId="0" applyAlignment="1" applyBorder="1" applyFont="1" applyNumberFormat="1">
      <alignment horizontal="right"/>
    </xf>
    <xf borderId="39" fillId="5" fontId="3" numFmtId="0" xfId="0" applyBorder="1" applyFont="1"/>
    <xf borderId="40" fillId="3" fontId="3" numFmtId="0" xfId="0" applyAlignment="1" applyBorder="1" applyFont="1">
      <alignment horizontal="right"/>
    </xf>
    <xf borderId="41" fillId="3" fontId="3" numFmtId="0" xfId="0" applyAlignment="1" applyBorder="1" applyFont="1">
      <alignment horizontal="right"/>
    </xf>
    <xf borderId="42" fillId="7" fontId="3" numFmtId="0" xfId="0" applyAlignment="1" applyBorder="1" applyFont="1">
      <alignment horizontal="right"/>
    </xf>
    <xf borderId="43" fillId="0" fontId="3" numFmtId="165" xfId="0" applyAlignment="1" applyBorder="1" applyFont="1" applyNumberFormat="1">
      <alignment horizontal="right"/>
    </xf>
    <xf borderId="41" fillId="0" fontId="3" numFmtId="165" xfId="0" applyAlignment="1" applyBorder="1" applyFont="1" applyNumberFormat="1">
      <alignment horizontal="right"/>
    </xf>
    <xf borderId="42" fillId="7" fontId="3" numFmtId="165" xfId="0" applyAlignment="1" applyBorder="1" applyFont="1" applyNumberFormat="1">
      <alignment horizontal="right"/>
    </xf>
    <xf borderId="44" fillId="3" fontId="5" numFmtId="0" xfId="0" applyAlignment="1" applyBorder="1" applyFont="1">
      <alignment horizontal="right"/>
    </xf>
    <xf borderId="45" fillId="3" fontId="5" numFmtId="0" xfId="0" applyAlignment="1" applyBorder="1" applyFont="1">
      <alignment horizontal="right"/>
    </xf>
    <xf borderId="46" fillId="3" fontId="5" numFmtId="0" xfId="0" applyAlignment="1" applyBorder="1" applyFont="1">
      <alignment horizontal="right"/>
    </xf>
    <xf borderId="47" fillId="0" fontId="5" numFmtId="0" xfId="0" applyAlignment="1" applyBorder="1" applyFont="1">
      <alignment horizontal="right"/>
    </xf>
    <xf borderId="48" fillId="0" fontId="5" numFmtId="0" xfId="0" applyAlignment="1" applyBorder="1" applyFont="1">
      <alignment horizontal="right"/>
    </xf>
    <xf borderId="46" fillId="7" fontId="5" numFmtId="0" xfId="0" applyAlignment="1" applyBorder="1" applyFont="1">
      <alignment horizontal="right"/>
    </xf>
    <xf borderId="49" fillId="0" fontId="3" numFmtId="165" xfId="0" applyAlignment="1" applyBorder="1" applyFont="1" applyNumberFormat="1">
      <alignment horizontal="right"/>
    </xf>
    <xf borderId="48" fillId="0" fontId="3" numFmtId="165" xfId="0" applyAlignment="1" applyBorder="1" applyFont="1" applyNumberFormat="1">
      <alignment horizontal="right"/>
    </xf>
    <xf borderId="46" fillId="7" fontId="3" numFmtId="165" xfId="0" applyAlignment="1" applyBorder="1" applyFont="1" applyNumberFormat="1">
      <alignment horizontal="right"/>
    </xf>
    <xf borderId="8" fillId="0" fontId="3" numFmtId="0" xfId="0" applyBorder="1" applyFont="1"/>
    <xf borderId="13" fillId="3" fontId="3" numFmtId="0" xfId="0" applyAlignment="1" applyBorder="1" applyFont="1">
      <alignment horizontal="right"/>
    </xf>
    <xf borderId="14" fillId="3" fontId="3" numFmtId="0" xfId="0" applyAlignment="1" applyBorder="1" applyFont="1">
      <alignment horizontal="right"/>
    </xf>
    <xf borderId="15" fillId="7" fontId="3" numFmtId="0" xfId="0" applyAlignment="1" applyBorder="1" applyFont="1">
      <alignment horizontal="right"/>
    </xf>
    <xf borderId="13" fillId="0" fontId="3" numFmtId="0" xfId="0" applyAlignment="1" applyBorder="1" applyFont="1">
      <alignment horizontal="right"/>
    </xf>
    <xf borderId="14" fillId="0" fontId="3" numFmtId="0" xfId="0" applyAlignment="1" applyBorder="1" applyFont="1">
      <alignment horizontal="right"/>
    </xf>
    <xf borderId="16" fillId="0" fontId="3" numFmtId="165" xfId="0" applyAlignment="1" applyBorder="1" applyFont="1" applyNumberFormat="1">
      <alignment horizontal="right"/>
    </xf>
    <xf borderId="14" fillId="0" fontId="3" numFmtId="165" xfId="0" applyAlignment="1" applyBorder="1" applyFont="1" applyNumberFormat="1">
      <alignment horizontal="right"/>
    </xf>
    <xf borderId="15" fillId="6" fontId="3" numFmtId="165" xfId="0" applyAlignment="1" applyBorder="1" applyFont="1" applyNumberFormat="1">
      <alignment horizontal="right"/>
    </xf>
    <xf borderId="50" fillId="8" fontId="3" numFmtId="0" xfId="0" applyBorder="1" applyFill="1" applyFont="1"/>
    <xf borderId="51" fillId="8" fontId="3" numFmtId="0" xfId="0" applyBorder="1" applyFont="1"/>
    <xf borderId="52" fillId="8" fontId="3" numFmtId="0" xfId="0" applyBorder="1" applyFont="1"/>
    <xf borderId="7" fillId="8" fontId="3" numFmtId="0" xfId="0" applyBorder="1" applyFont="1"/>
    <xf borderId="4" fillId="0" fontId="4" numFmtId="0" xfId="0" applyBorder="1" applyFont="1"/>
    <xf borderId="53" fillId="9" fontId="5" numFmtId="0" xfId="0" applyAlignment="1" applyBorder="1" applyFill="1" applyFont="1">
      <alignment horizontal="center"/>
    </xf>
    <xf borderId="54" fillId="0" fontId="2" numFmtId="0" xfId="0" applyBorder="1" applyFont="1"/>
    <xf borderId="55" fillId="0" fontId="2" numFmtId="0" xfId="0" applyBorder="1" applyFont="1"/>
    <xf borderId="53" fillId="9" fontId="5" numFmtId="0" xfId="0" applyAlignment="1" applyBorder="1" applyFont="1">
      <alignment horizontal="center" readingOrder="0"/>
    </xf>
    <xf borderId="8" fillId="9" fontId="5" numFmtId="0" xfId="0" applyAlignment="1" applyBorder="1" applyFont="1">
      <alignment horizontal="center"/>
    </xf>
    <xf borderId="13" fillId="3" fontId="4" numFmtId="0" xfId="0" applyAlignment="1" applyBorder="1" applyFont="1">
      <alignment horizontal="center"/>
    </xf>
    <xf borderId="14" fillId="3" fontId="4" numFmtId="0" xfId="0" applyAlignment="1" applyBorder="1" applyFont="1">
      <alignment horizontal="center"/>
    </xf>
    <xf borderId="56" fillId="3" fontId="5" numFmtId="0" xfId="0" applyAlignment="1" applyBorder="1" applyFont="1">
      <alignment horizontal="center"/>
    </xf>
    <xf borderId="57" fillId="3" fontId="5" numFmtId="0" xfId="0" applyAlignment="1" applyBorder="1" applyFont="1">
      <alignment horizontal="center"/>
    </xf>
    <xf borderId="58" fillId="0" fontId="5" numFmtId="0" xfId="0" applyAlignment="1" applyBorder="1" applyFont="1">
      <alignment horizontal="center"/>
    </xf>
    <xf borderId="25" fillId="3" fontId="3" numFmtId="166" xfId="0" applyAlignment="1" applyBorder="1" applyFont="1" applyNumberFormat="1">
      <alignment horizontal="right"/>
    </xf>
    <xf borderId="26" fillId="3" fontId="3" numFmtId="166" xfId="0" applyAlignment="1" applyBorder="1" applyFont="1" applyNumberFormat="1">
      <alignment horizontal="right"/>
    </xf>
    <xf borderId="59" fillId="7" fontId="3" numFmtId="10" xfId="0" applyAlignment="1" applyBorder="1" applyFont="1" applyNumberFormat="1">
      <alignment horizontal="right"/>
    </xf>
    <xf borderId="25" fillId="0" fontId="3" numFmtId="164" xfId="0" applyAlignment="1" applyBorder="1" applyFont="1" applyNumberFormat="1">
      <alignment horizontal="right"/>
    </xf>
    <xf borderId="26" fillId="0" fontId="3" numFmtId="164" xfId="0" applyAlignment="1" applyBorder="1" applyFont="1" applyNumberFormat="1">
      <alignment horizontal="right"/>
    </xf>
    <xf borderId="59" fillId="6" fontId="3" numFmtId="164" xfId="0" applyAlignment="1" applyBorder="1" applyFont="1" applyNumberFormat="1">
      <alignment horizontal="right"/>
    </xf>
    <xf borderId="59" fillId="7" fontId="3" numFmtId="164" xfId="0" applyAlignment="1" applyBorder="1" applyFont="1" applyNumberFormat="1">
      <alignment horizontal="right"/>
    </xf>
    <xf borderId="27" fillId="7" fontId="3" numFmtId="164" xfId="0" applyAlignment="1" applyBorder="1" applyFont="1" applyNumberFormat="1">
      <alignment horizontal="right"/>
    </xf>
    <xf borderId="30" fillId="3" fontId="3" numFmtId="166" xfId="0" applyAlignment="1" applyBorder="1" applyFont="1" applyNumberFormat="1">
      <alignment horizontal="right"/>
    </xf>
    <xf borderId="31" fillId="3" fontId="3" numFmtId="166" xfId="0" applyAlignment="1" applyBorder="1" applyFont="1" applyNumberFormat="1">
      <alignment horizontal="right"/>
    </xf>
    <xf borderId="60" fillId="6" fontId="3" numFmtId="10" xfId="0" applyAlignment="1" applyBorder="1" applyFont="1" applyNumberFormat="1">
      <alignment horizontal="right"/>
    </xf>
    <xf borderId="30" fillId="0" fontId="3" numFmtId="164" xfId="0" applyAlignment="1" applyBorder="1" applyFont="1" applyNumberFormat="1">
      <alignment horizontal="right"/>
    </xf>
    <xf borderId="31" fillId="0" fontId="3" numFmtId="164" xfId="0" applyAlignment="1" applyBorder="1" applyFont="1" applyNumberFormat="1">
      <alignment horizontal="right"/>
    </xf>
    <xf borderId="60" fillId="6" fontId="3" numFmtId="164" xfId="0" applyAlignment="1" applyBorder="1" applyFont="1" applyNumberFormat="1">
      <alignment horizontal="right"/>
    </xf>
    <xf borderId="32" fillId="7" fontId="3" numFmtId="164" xfId="0" applyAlignment="1" applyBorder="1" applyFont="1" applyNumberFormat="1">
      <alignment horizontal="right"/>
    </xf>
    <xf borderId="60" fillId="7" fontId="3" numFmtId="10" xfId="0" applyAlignment="1" applyBorder="1" applyFont="1" applyNumberFormat="1">
      <alignment horizontal="right"/>
    </xf>
    <xf borderId="60" fillId="7" fontId="3" numFmtId="164" xfId="0" applyAlignment="1" applyBorder="1" applyFont="1" applyNumberFormat="1">
      <alignment horizontal="right"/>
    </xf>
    <xf borderId="32" fillId="6" fontId="3" numFmtId="164" xfId="0" applyAlignment="1" applyBorder="1" applyFont="1" applyNumberFormat="1">
      <alignment horizontal="right"/>
    </xf>
    <xf borderId="40" fillId="0" fontId="3" numFmtId="164" xfId="0" applyAlignment="1" applyBorder="1" applyFont="1" applyNumberFormat="1">
      <alignment horizontal="right"/>
    </xf>
    <xf borderId="41" fillId="0" fontId="3" numFmtId="164" xfId="0" applyAlignment="1" applyBorder="1" applyFont="1" applyNumberFormat="1">
      <alignment horizontal="right"/>
    </xf>
    <xf borderId="61" fillId="6" fontId="3" numFmtId="164" xfId="0" applyAlignment="1" applyBorder="1" applyFont="1" applyNumberFormat="1">
      <alignment horizontal="right"/>
    </xf>
    <xf borderId="42" fillId="7" fontId="3" numFmtId="164" xfId="0" applyAlignment="1" applyBorder="1" applyFont="1" applyNumberFormat="1">
      <alignment horizontal="right"/>
    </xf>
    <xf borderId="44" fillId="3" fontId="5" numFmtId="2" xfId="0" applyAlignment="1" applyBorder="1" applyFont="1" applyNumberFormat="1">
      <alignment horizontal="right"/>
    </xf>
    <xf borderId="45" fillId="3" fontId="5" numFmtId="2" xfId="0" applyAlignment="1" applyBorder="1" applyFont="1" applyNumberFormat="1">
      <alignment horizontal="right"/>
    </xf>
    <xf borderId="46" fillId="7" fontId="5" numFmtId="10" xfId="0" applyAlignment="1" applyBorder="1" applyFont="1" applyNumberFormat="1">
      <alignment horizontal="right"/>
    </xf>
    <xf borderId="62" fillId="0" fontId="3" numFmtId="164" xfId="0" applyAlignment="1" applyBorder="1" applyFont="1" applyNumberFormat="1">
      <alignment horizontal="right"/>
    </xf>
    <xf borderId="19" fillId="0" fontId="3" numFmtId="164" xfId="0" applyAlignment="1" applyBorder="1" applyFont="1" applyNumberFormat="1">
      <alignment horizontal="right"/>
    </xf>
    <xf borderId="20" fillId="7" fontId="3" numFmtId="164" xfId="0" applyAlignment="1" applyBorder="1" applyFont="1" applyNumberFormat="1">
      <alignment horizontal="right"/>
    </xf>
    <xf borderId="18" fillId="0" fontId="3" numFmtId="164" xfId="0" applyAlignment="1" applyBorder="1" applyFont="1" applyNumberFormat="1">
      <alignment horizontal="right"/>
    </xf>
    <xf borderId="13" fillId="3" fontId="3" numFmtId="166" xfId="0" applyAlignment="1" applyBorder="1" applyFont="1" applyNumberFormat="1">
      <alignment horizontal="right"/>
    </xf>
    <xf borderId="42" fillId="6" fontId="3" numFmtId="10" xfId="0" applyAlignment="1" applyBorder="1" applyFont="1" applyNumberFormat="1">
      <alignment horizontal="right"/>
    </xf>
    <xf borderId="16" fillId="0" fontId="3" numFmtId="164" xfId="0" applyAlignment="1" applyBorder="1" applyFont="1" applyNumberFormat="1">
      <alignment horizontal="right"/>
    </xf>
    <xf borderId="15" fillId="6" fontId="3" numFmtId="164" xfId="0" applyAlignment="1" applyBorder="1" applyFont="1" applyNumberFormat="1">
      <alignment horizontal="right"/>
    </xf>
    <xf borderId="13" fillId="0" fontId="3" numFmtId="164" xfId="0" applyAlignment="1" applyBorder="1" applyFont="1" applyNumberFormat="1">
      <alignment horizontal="right"/>
    </xf>
    <xf borderId="14" fillId="0" fontId="3" numFmtId="164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63"/>
    <col customWidth="1" min="2" max="2" width="9.25"/>
    <col customWidth="1" min="3" max="3" width="10.0"/>
    <col customWidth="1" min="4" max="4" width="11.25"/>
    <col customWidth="1" min="5" max="5" width="11.0"/>
    <col customWidth="1" min="6" max="7" width="12.5"/>
    <col customWidth="1" min="8" max="8" width="9.63"/>
    <col customWidth="1" min="9" max="9" width="11.63"/>
    <col customWidth="1" min="10" max="10" width="11.88"/>
    <col customWidth="1" min="11" max="11" width="12.38"/>
    <col customWidth="1" min="12" max="12" width="14.25"/>
    <col customWidth="1" min="13" max="13" width="12.0"/>
    <col customWidth="1" min="14" max="14" width="13.13"/>
    <col customWidth="1" min="15" max="15" width="11.88"/>
    <col customWidth="1" min="16" max="16" width="12.0"/>
    <col customWidth="1" min="17" max="17" width="12.13"/>
    <col customWidth="1" min="18" max="18" width="11.38"/>
  </cols>
  <sheetData>
    <row r="2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7"/>
      <c r="P3" s="8"/>
      <c r="Q3" s="8"/>
      <c r="R3" s="9"/>
    </row>
    <row r="4">
      <c r="B4" s="10"/>
      <c r="C4" s="11" t="s">
        <v>1</v>
      </c>
      <c r="D4" s="12"/>
      <c r="E4" s="13"/>
      <c r="F4" s="11" t="s">
        <v>2</v>
      </c>
      <c r="G4" s="12"/>
      <c r="H4" s="13"/>
      <c r="I4" s="11" t="s">
        <v>3</v>
      </c>
      <c r="J4" s="12"/>
      <c r="K4" s="13"/>
      <c r="L4" s="11" t="s">
        <v>4</v>
      </c>
      <c r="M4" s="12"/>
      <c r="N4" s="13"/>
      <c r="O4" s="14"/>
      <c r="P4" s="15"/>
      <c r="Q4" s="15"/>
      <c r="R4" s="9"/>
    </row>
    <row r="5">
      <c r="B5" s="10" t="s">
        <v>5</v>
      </c>
      <c r="C5" s="16">
        <v>2019.0</v>
      </c>
      <c r="D5" s="17">
        <v>2018.0</v>
      </c>
      <c r="E5" s="18" t="s">
        <v>6</v>
      </c>
      <c r="F5" s="16">
        <v>2019.0</v>
      </c>
      <c r="G5" s="17">
        <v>2018.0</v>
      </c>
      <c r="H5" s="18" t="s">
        <v>6</v>
      </c>
      <c r="I5" s="19">
        <v>2019.0</v>
      </c>
      <c r="J5" s="17">
        <v>2018.0</v>
      </c>
      <c r="K5" s="20" t="s">
        <v>6</v>
      </c>
      <c r="L5" s="19">
        <v>2019.0</v>
      </c>
      <c r="M5" s="17">
        <v>2018.0</v>
      </c>
      <c r="N5" s="20" t="s">
        <v>6</v>
      </c>
      <c r="O5" s="21"/>
      <c r="P5" s="21"/>
      <c r="Q5" s="21"/>
      <c r="R5" s="9"/>
    </row>
    <row r="6" ht="1.5" customHeight="1">
      <c r="B6" s="22"/>
      <c r="C6" s="23"/>
      <c r="D6" s="24"/>
      <c r="E6" s="25"/>
      <c r="F6" s="23"/>
      <c r="G6" s="24"/>
      <c r="H6" s="25"/>
      <c r="I6" s="26"/>
      <c r="J6" s="27"/>
      <c r="K6" s="28"/>
      <c r="L6" s="26"/>
      <c r="M6" s="27"/>
      <c r="N6" s="28"/>
      <c r="O6" s="29"/>
      <c r="P6" s="29"/>
      <c r="Q6" s="29"/>
      <c r="R6" s="9"/>
    </row>
    <row r="7">
      <c r="B7" s="30" t="s">
        <v>7</v>
      </c>
      <c r="C7" s="31">
        <v>1000.0</v>
      </c>
      <c r="D7" s="32">
        <v>1100.0</v>
      </c>
      <c r="E7" s="33" t="str">
        <f t="shared" ref="E7:E18" si="1">(C7-D7)</f>
        <v>-100</v>
      </c>
      <c r="F7" s="31">
        <v>400.0</v>
      </c>
      <c r="G7" s="32">
        <v>380.0</v>
      </c>
      <c r="H7" s="34" t="str">
        <f t="shared" ref="H7:H18" si="2">(F7-G7)</f>
        <v>20</v>
      </c>
      <c r="I7" s="35">
        <v>11000.0</v>
      </c>
      <c r="J7" s="36">
        <v>10800.0</v>
      </c>
      <c r="K7" s="37" t="str">
        <f t="shared" ref="K7:K18" si="3">(I7-J7)</f>
        <v>€ 200.00</v>
      </c>
      <c r="L7" s="35">
        <v>3300.0</v>
      </c>
      <c r="M7" s="36">
        <v>2800.0</v>
      </c>
      <c r="N7" s="37" t="str">
        <f t="shared" ref="N7:N18" si="4">(L7-M7)</f>
        <v>€ 500.00</v>
      </c>
      <c r="O7" s="9"/>
      <c r="P7" s="9"/>
      <c r="Q7" s="9"/>
      <c r="R7" s="9"/>
    </row>
    <row r="8">
      <c r="B8" s="38" t="s">
        <v>8</v>
      </c>
      <c r="C8" s="39">
        <v>900.0</v>
      </c>
      <c r="D8" s="40">
        <v>800.0</v>
      </c>
      <c r="E8" s="41" t="str">
        <f t="shared" si="1"/>
        <v>100</v>
      </c>
      <c r="F8" s="39">
        <v>300.0</v>
      </c>
      <c r="G8" s="42">
        <v>280.0</v>
      </c>
      <c r="H8" s="41" t="str">
        <f t="shared" si="2"/>
        <v>20</v>
      </c>
      <c r="I8" s="43">
        <v>8500.0</v>
      </c>
      <c r="J8" s="44">
        <v>8200.0</v>
      </c>
      <c r="K8" s="45" t="str">
        <f t="shared" si="3"/>
        <v>€ 300.00</v>
      </c>
      <c r="L8" s="43">
        <v>2800.0</v>
      </c>
      <c r="M8" s="46">
        <v>2500.0</v>
      </c>
      <c r="N8" s="45" t="str">
        <f t="shared" si="4"/>
        <v>€ 300.00</v>
      </c>
      <c r="O8" s="9"/>
      <c r="P8" s="9"/>
      <c r="Q8" s="9"/>
      <c r="R8" s="9"/>
    </row>
    <row r="9">
      <c r="B9" s="38" t="s">
        <v>9</v>
      </c>
      <c r="C9" s="39">
        <v>1300.0</v>
      </c>
      <c r="D9" s="40">
        <v>1400.0</v>
      </c>
      <c r="E9" s="47" t="str">
        <f t="shared" si="1"/>
        <v>-100</v>
      </c>
      <c r="F9" s="39">
        <v>500.0</v>
      </c>
      <c r="G9" s="42">
        <v>530.0</v>
      </c>
      <c r="H9" s="47" t="str">
        <f t="shared" si="2"/>
        <v>-30</v>
      </c>
      <c r="I9" s="43">
        <v>12600.0</v>
      </c>
      <c r="J9" s="44">
        <v>13000.0</v>
      </c>
      <c r="K9" s="48" t="str">
        <f t="shared" si="3"/>
        <v>-€ 400.00</v>
      </c>
      <c r="L9" s="43">
        <v>3800.0</v>
      </c>
      <c r="M9" s="44">
        <v>4200.0</v>
      </c>
      <c r="N9" s="48" t="str">
        <f t="shared" si="4"/>
        <v>-€ 400.00</v>
      </c>
      <c r="O9" s="9"/>
      <c r="P9" s="9"/>
      <c r="Q9" s="9"/>
      <c r="R9" s="49"/>
    </row>
    <row r="10">
      <c r="B10" s="38" t="s">
        <v>10</v>
      </c>
      <c r="C10" s="39">
        <v>1600.0</v>
      </c>
      <c r="D10" s="40">
        <v>1700.0</v>
      </c>
      <c r="E10" s="47" t="str">
        <f t="shared" si="1"/>
        <v>-100</v>
      </c>
      <c r="F10" s="39">
        <v>600.0</v>
      </c>
      <c r="G10" s="42">
        <v>630.0</v>
      </c>
      <c r="H10" s="47" t="str">
        <f t="shared" si="2"/>
        <v>-30</v>
      </c>
      <c r="I10" s="43">
        <v>15500.0</v>
      </c>
      <c r="J10" s="44">
        <v>16000.0</v>
      </c>
      <c r="K10" s="48" t="str">
        <f t="shared" si="3"/>
        <v>-€ 500.00</v>
      </c>
      <c r="L10" s="43">
        <v>5000.0</v>
      </c>
      <c r="M10" s="44">
        <v>5300.0</v>
      </c>
      <c r="N10" s="48" t="str">
        <f t="shared" si="4"/>
        <v>-€ 300.00</v>
      </c>
      <c r="O10" s="9"/>
      <c r="P10" s="9"/>
      <c r="Q10" s="9"/>
      <c r="R10" s="49"/>
    </row>
    <row r="11">
      <c r="B11" s="38" t="s">
        <v>11</v>
      </c>
      <c r="C11" s="39">
        <v>2000.0</v>
      </c>
      <c r="D11" s="40">
        <v>1800.0</v>
      </c>
      <c r="E11" s="41" t="str">
        <f t="shared" si="1"/>
        <v>200</v>
      </c>
      <c r="F11" s="39">
        <v>800.0</v>
      </c>
      <c r="G11" s="42">
        <v>750.0</v>
      </c>
      <c r="H11" s="41" t="str">
        <f t="shared" si="2"/>
        <v>50</v>
      </c>
      <c r="I11" s="43">
        <v>20300.0</v>
      </c>
      <c r="J11" s="44">
        <v>19800.0</v>
      </c>
      <c r="K11" s="45" t="str">
        <f t="shared" si="3"/>
        <v>€ 500.00</v>
      </c>
      <c r="L11" s="43">
        <v>8000.0</v>
      </c>
      <c r="M11" s="44">
        <v>7600.0</v>
      </c>
      <c r="N11" s="45" t="str">
        <f t="shared" si="4"/>
        <v>€ 400.00</v>
      </c>
      <c r="O11" s="9"/>
      <c r="P11" s="9"/>
      <c r="Q11" s="9"/>
      <c r="R11" s="49"/>
    </row>
    <row r="12">
      <c r="B12" s="38" t="s">
        <v>12</v>
      </c>
      <c r="C12" s="39">
        <v>2200.0</v>
      </c>
      <c r="D12" s="40">
        <v>2000.0</v>
      </c>
      <c r="E12" s="41" t="str">
        <f t="shared" si="1"/>
        <v>200</v>
      </c>
      <c r="F12" s="39">
        <v>1300.0</v>
      </c>
      <c r="G12" s="42">
        <v>1250.0</v>
      </c>
      <c r="H12" s="41" t="str">
        <f t="shared" si="2"/>
        <v>50</v>
      </c>
      <c r="I12" s="43">
        <v>40000.0</v>
      </c>
      <c r="J12" s="44">
        <v>39000.0</v>
      </c>
      <c r="K12" s="45" t="str">
        <f t="shared" si="3"/>
        <v>€ 1,000.00</v>
      </c>
      <c r="L12" s="43">
        <v>17200.0</v>
      </c>
      <c r="M12" s="44">
        <v>16800.0</v>
      </c>
      <c r="N12" s="45" t="str">
        <f t="shared" si="4"/>
        <v>€ 400.00</v>
      </c>
      <c r="O12" s="9"/>
      <c r="P12" s="9"/>
      <c r="Q12" s="9"/>
    </row>
    <row r="13">
      <c r="B13" s="38" t="s">
        <v>13</v>
      </c>
      <c r="C13" s="39">
        <v>2400.0</v>
      </c>
      <c r="D13" s="40">
        <v>2500.0</v>
      </c>
      <c r="E13" s="47" t="str">
        <f t="shared" si="1"/>
        <v>-100</v>
      </c>
      <c r="F13" s="39">
        <v>1600.0</v>
      </c>
      <c r="G13" s="42">
        <v>1650.0</v>
      </c>
      <c r="H13" s="47" t="str">
        <f t="shared" si="2"/>
        <v>-50</v>
      </c>
      <c r="I13" s="43">
        <v>51500.0</v>
      </c>
      <c r="J13" s="44">
        <v>52000.0</v>
      </c>
      <c r="K13" s="48" t="str">
        <f t="shared" si="3"/>
        <v>-€ 500.00</v>
      </c>
      <c r="L13" s="43">
        <v>21000.0</v>
      </c>
      <c r="M13" s="44">
        <v>21500.0</v>
      </c>
      <c r="N13" s="48" t="str">
        <f t="shared" si="4"/>
        <v>-€ 500.00</v>
      </c>
      <c r="O13" s="9"/>
      <c r="P13" s="9"/>
      <c r="Q13" s="9"/>
    </row>
    <row r="14">
      <c r="B14" s="38" t="s">
        <v>14</v>
      </c>
      <c r="C14" s="39">
        <v>2600.0</v>
      </c>
      <c r="D14" s="40">
        <v>2400.0</v>
      </c>
      <c r="E14" s="41" t="str">
        <f t="shared" si="1"/>
        <v>200</v>
      </c>
      <c r="F14" s="39">
        <v>1800.0</v>
      </c>
      <c r="G14" s="42">
        <v>1750.0</v>
      </c>
      <c r="H14" s="41" t="str">
        <f t="shared" si="2"/>
        <v>50</v>
      </c>
      <c r="I14" s="43">
        <v>60000.0</v>
      </c>
      <c r="J14" s="44">
        <v>58500.0</v>
      </c>
      <c r="K14" s="45" t="str">
        <f t="shared" si="3"/>
        <v>€ 1,500.00</v>
      </c>
      <c r="L14" s="43">
        <v>28000.0</v>
      </c>
      <c r="M14" s="46">
        <v>27800.0</v>
      </c>
      <c r="N14" s="45" t="str">
        <f t="shared" si="4"/>
        <v>€ 200.00</v>
      </c>
      <c r="O14" s="9"/>
      <c r="P14" s="9"/>
      <c r="Q14" s="9"/>
    </row>
    <row r="15">
      <c r="B15" s="38" t="s">
        <v>15</v>
      </c>
      <c r="C15" s="39">
        <v>2200.0</v>
      </c>
      <c r="D15" s="40">
        <v>2300.0</v>
      </c>
      <c r="E15" s="47" t="str">
        <f t="shared" si="1"/>
        <v>-100</v>
      </c>
      <c r="F15" s="50">
        <v>1200.0</v>
      </c>
      <c r="G15" s="42">
        <v>1250.0</v>
      </c>
      <c r="H15" s="47" t="str">
        <f t="shared" si="2"/>
        <v>-50</v>
      </c>
      <c r="I15" s="43">
        <v>35000.0</v>
      </c>
      <c r="J15" s="44">
        <v>36000.0</v>
      </c>
      <c r="K15" s="48" t="str">
        <f t="shared" si="3"/>
        <v>-€ 1,000.00</v>
      </c>
      <c r="L15" s="43">
        <v>17000.0</v>
      </c>
      <c r="M15" s="44">
        <v>17600.0</v>
      </c>
      <c r="N15" s="48" t="str">
        <f t="shared" si="4"/>
        <v>-€ 600.00</v>
      </c>
      <c r="O15" s="9"/>
      <c r="P15" s="9"/>
      <c r="Q15" s="9"/>
    </row>
    <row r="16">
      <c r="B16" s="38" t="s">
        <v>16</v>
      </c>
      <c r="C16" s="39">
        <v>1600.0</v>
      </c>
      <c r="D16" s="40">
        <v>1700.0</v>
      </c>
      <c r="E16" s="47" t="str">
        <f t="shared" si="1"/>
        <v>-100</v>
      </c>
      <c r="F16" s="50">
        <v>800.0</v>
      </c>
      <c r="G16" s="42">
        <v>880.0</v>
      </c>
      <c r="H16" s="47" t="str">
        <f t="shared" si="2"/>
        <v>-80</v>
      </c>
      <c r="I16" s="43">
        <v>22000.0</v>
      </c>
      <c r="J16" s="44">
        <v>24000.0</v>
      </c>
      <c r="K16" s="48" t="str">
        <f t="shared" si="3"/>
        <v>-€ 2,000.00</v>
      </c>
      <c r="L16" s="43">
        <v>9000.0</v>
      </c>
      <c r="M16" s="44">
        <v>10000.0</v>
      </c>
      <c r="N16" s="48" t="str">
        <f t="shared" si="4"/>
        <v>-€ 1,000.00</v>
      </c>
      <c r="O16" s="9"/>
      <c r="P16" s="9"/>
      <c r="Q16" s="9"/>
    </row>
    <row r="17">
      <c r="B17" s="51" t="s">
        <v>17</v>
      </c>
      <c r="C17" s="52">
        <v>1200.0</v>
      </c>
      <c r="D17" s="53">
        <v>1100.0</v>
      </c>
      <c r="E17" s="54" t="str">
        <f t="shared" si="1"/>
        <v>100</v>
      </c>
      <c r="F17" s="52">
        <v>700.0</v>
      </c>
      <c r="G17" s="53">
        <v>650.0</v>
      </c>
      <c r="H17" s="54" t="str">
        <f t="shared" si="2"/>
        <v>50</v>
      </c>
      <c r="I17" s="55">
        <v>18000.0</v>
      </c>
      <c r="J17" s="56">
        <v>17800.0</v>
      </c>
      <c r="K17" s="57" t="str">
        <f t="shared" si="3"/>
        <v>€ 200.00</v>
      </c>
      <c r="L17" s="55">
        <v>7600.0</v>
      </c>
      <c r="M17" s="56">
        <v>7300.0</v>
      </c>
      <c r="N17" s="57" t="str">
        <f t="shared" si="4"/>
        <v>€ 300.00</v>
      </c>
      <c r="O17" s="9"/>
      <c r="P17" s="9"/>
      <c r="Q17" s="9"/>
    </row>
    <row r="18">
      <c r="B18" s="58" t="s">
        <v>18</v>
      </c>
      <c r="C18" s="59">
        <v>1600.0</v>
      </c>
      <c r="D18" s="60">
        <v>1500.0</v>
      </c>
      <c r="E18" s="61" t="str">
        <f t="shared" si="1"/>
        <v>100</v>
      </c>
      <c r="F18" s="59">
        <v>900.0</v>
      </c>
      <c r="G18" s="60">
        <v>850.0</v>
      </c>
      <c r="H18" s="61" t="str">
        <f t="shared" si="2"/>
        <v>50</v>
      </c>
      <c r="I18" s="62">
        <v>25000.0</v>
      </c>
      <c r="J18" s="63">
        <v>24200.0</v>
      </c>
      <c r="K18" s="64" t="str">
        <f t="shared" si="3"/>
        <v>€ 800.00</v>
      </c>
      <c r="L18" s="62">
        <v>10400.0</v>
      </c>
      <c r="M18" s="63">
        <v>9300.0</v>
      </c>
      <c r="N18" s="64" t="str">
        <f t="shared" si="4"/>
        <v>€ 1,100.00</v>
      </c>
      <c r="O18" s="9"/>
      <c r="P18" s="9"/>
      <c r="Q18" s="9"/>
    </row>
    <row r="19" ht="2.25" customHeight="1">
      <c r="B19" s="22"/>
      <c r="C19" s="65"/>
      <c r="D19" s="66"/>
      <c r="E19" s="67"/>
      <c r="F19" s="68"/>
      <c r="G19" s="69"/>
      <c r="H19" s="70"/>
      <c r="I19" s="71"/>
      <c r="J19" s="72"/>
      <c r="K19" s="73"/>
      <c r="L19" s="71"/>
      <c r="M19" s="72"/>
      <c r="N19" s="73"/>
      <c r="O19" s="9"/>
      <c r="P19" s="9"/>
      <c r="Q19" s="9"/>
    </row>
    <row r="20">
      <c r="B20" s="74" t="s">
        <v>19</v>
      </c>
      <c r="C20" s="75" t="str">
        <f t="shared" ref="C20:G20" si="5">SUM(C6:C19)</f>
        <v>20600</v>
      </c>
      <c r="D20" s="76" t="str">
        <f t="shared" si="5"/>
        <v>20300</v>
      </c>
      <c r="E20" s="77" t="str">
        <f t="shared" si="5"/>
        <v>300</v>
      </c>
      <c r="F20" s="78" t="str">
        <f t="shared" si="5"/>
        <v>10900</v>
      </c>
      <c r="G20" s="79" t="str">
        <f t="shared" si="5"/>
        <v>10850</v>
      </c>
      <c r="H20" s="61" t="str">
        <f>(F20-G20)</f>
        <v>50</v>
      </c>
      <c r="I20" s="80" t="str">
        <f t="shared" ref="I20:J20" si="6">SUM(I8:I17)</f>
        <v>€ 283,400.00</v>
      </c>
      <c r="J20" s="81" t="str">
        <f t="shared" si="6"/>
        <v>€ 284,300.00</v>
      </c>
      <c r="K20" s="82" t="str">
        <f>SUM(K8:K19)</f>
        <v>-€ 100.00</v>
      </c>
      <c r="L20" s="80" t="str">
        <f t="shared" ref="L20:M20" si="7">SUM(L8:L17)</f>
        <v>€ 119,400.00</v>
      </c>
      <c r="M20" s="81" t="str">
        <f t="shared" si="7"/>
        <v>€ 120,600.00</v>
      </c>
      <c r="N20" s="82" t="str">
        <f>SUM(N8:N19)</f>
        <v>-€ 100.00</v>
      </c>
      <c r="O20" s="9"/>
      <c r="P20" s="9"/>
      <c r="Q20" s="9"/>
    </row>
    <row r="21" ht="4.5" customHeight="1">
      <c r="B21" s="83"/>
      <c r="C21" s="84"/>
      <c r="D21" s="84"/>
      <c r="E21" s="84"/>
      <c r="F21" s="84"/>
      <c r="G21" s="84"/>
      <c r="H21" s="84"/>
      <c r="I21" s="84"/>
      <c r="J21" s="84"/>
      <c r="K21" s="85"/>
      <c r="L21" s="86"/>
      <c r="M21" s="86"/>
      <c r="N21" s="86"/>
    </row>
    <row r="22" ht="15.75" customHeight="1">
      <c r="B22" s="87"/>
      <c r="C22" s="88" t="s">
        <v>20</v>
      </c>
      <c r="D22" s="89"/>
      <c r="E22" s="90"/>
      <c r="F22" s="88" t="s">
        <v>21</v>
      </c>
      <c r="G22" s="89"/>
      <c r="H22" s="90"/>
      <c r="I22" s="91" t="s">
        <v>22</v>
      </c>
      <c r="J22" s="89"/>
      <c r="K22" s="90"/>
      <c r="L22" s="92" t="s">
        <v>23</v>
      </c>
      <c r="M22" s="12"/>
      <c r="N22" s="13"/>
    </row>
    <row r="23" ht="15.75" customHeight="1">
      <c r="B23" s="10" t="s">
        <v>5</v>
      </c>
      <c r="C23" s="93">
        <v>2019.0</v>
      </c>
      <c r="D23" s="94">
        <v>2018.0</v>
      </c>
      <c r="E23" s="18" t="s">
        <v>6</v>
      </c>
      <c r="F23" s="16">
        <v>2019.0</v>
      </c>
      <c r="G23" s="17">
        <v>2018.0</v>
      </c>
      <c r="H23" s="20" t="s">
        <v>24</v>
      </c>
      <c r="I23" s="16">
        <v>2019.0</v>
      </c>
      <c r="J23" s="17">
        <v>2018.0</v>
      </c>
      <c r="K23" s="20" t="s">
        <v>24</v>
      </c>
      <c r="L23" s="16">
        <v>2019.0</v>
      </c>
      <c r="M23" s="17">
        <v>2018.0</v>
      </c>
      <c r="N23" s="20" t="s">
        <v>24</v>
      </c>
    </row>
    <row r="24" ht="0.75" customHeight="1">
      <c r="B24" s="22"/>
      <c r="C24" s="95"/>
      <c r="D24" s="96"/>
      <c r="E24" s="25"/>
      <c r="F24" s="23"/>
      <c r="G24" s="24"/>
      <c r="H24" s="97"/>
      <c r="I24" s="23"/>
      <c r="J24" s="24"/>
      <c r="K24" s="97"/>
      <c r="L24" s="23"/>
      <c r="M24" s="24"/>
      <c r="N24" s="97"/>
    </row>
    <row r="25" ht="15.75" customHeight="1">
      <c r="B25" s="30" t="s">
        <v>7</v>
      </c>
      <c r="C25" s="98" t="str">
        <f t="shared" ref="C25:D25" si="8">100/(C7/F7)/100</f>
        <v>40.0%</v>
      </c>
      <c r="D25" s="99" t="str">
        <f t="shared" si="8"/>
        <v>34.5%</v>
      </c>
      <c r="E25" s="100" t="str">
        <f t="shared" ref="E25:E36" si="13">(C25-D25)</f>
        <v>5.45%</v>
      </c>
      <c r="F25" s="101" t="str">
        <f t="shared" ref="F25:G25" si="9">(I7/F7)</f>
        <v>€ 27.5</v>
      </c>
      <c r="G25" s="102" t="str">
        <f t="shared" si="9"/>
        <v>€ 28.4</v>
      </c>
      <c r="H25" s="103" t="str">
        <f t="shared" ref="H25:H36" si="15">(F25-G25)</f>
        <v>-€ 0.9</v>
      </c>
      <c r="I25" s="101" t="str">
        <f t="shared" ref="I25:J25" si="10">(I7/C7)</f>
        <v>€ 11.0</v>
      </c>
      <c r="J25" s="102" t="str">
        <f t="shared" si="10"/>
        <v>€ 9.8</v>
      </c>
      <c r="K25" s="104" t="str">
        <f t="shared" ref="K25:K36" si="17">(I25-J25)</f>
        <v>€ 1.2</v>
      </c>
      <c r="L25" s="101" t="str">
        <f t="shared" ref="L25:M25" si="11">(L7/F7)</f>
        <v>€ 8.3</v>
      </c>
      <c r="M25" s="102" t="str">
        <f t="shared" si="11"/>
        <v>€ 7.4</v>
      </c>
      <c r="N25" s="105" t="str">
        <f t="shared" ref="N25:N36" si="19">(L25-M25)</f>
        <v>€ 0.9</v>
      </c>
    </row>
    <row r="26" ht="15.75" customHeight="1">
      <c r="B26" s="38" t="s">
        <v>8</v>
      </c>
      <c r="C26" s="106" t="str">
        <f t="shared" ref="C26:D26" si="12">100/(C8/F8)/100</f>
        <v>33.3%</v>
      </c>
      <c r="D26" s="107" t="str">
        <f t="shared" si="12"/>
        <v>35.0%</v>
      </c>
      <c r="E26" s="108" t="str">
        <f t="shared" si="13"/>
        <v>-1.67%</v>
      </c>
      <c r="F26" s="109" t="str">
        <f t="shared" ref="F26:G26" si="14">(I8/F8)</f>
        <v>€ 28.3</v>
      </c>
      <c r="G26" s="110" t="str">
        <f t="shared" si="14"/>
        <v>€ 29.3</v>
      </c>
      <c r="H26" s="111" t="str">
        <f t="shared" si="15"/>
        <v>-€ 1.0</v>
      </c>
      <c r="I26" s="109" t="str">
        <f t="shared" ref="I26:J26" si="16">(I8/C8)</f>
        <v>€ 9.4</v>
      </c>
      <c r="J26" s="110" t="str">
        <f t="shared" si="16"/>
        <v>€ 10.3</v>
      </c>
      <c r="K26" s="111" t="str">
        <f t="shared" si="17"/>
        <v>-€ 0.8</v>
      </c>
      <c r="L26" s="109" t="str">
        <f t="shared" ref="L26:M26" si="18">(L8/F8)</f>
        <v>€ 9.3</v>
      </c>
      <c r="M26" s="110" t="str">
        <f t="shared" si="18"/>
        <v>€ 8.9</v>
      </c>
      <c r="N26" s="112" t="str">
        <f t="shared" si="19"/>
        <v>€ 0.4</v>
      </c>
    </row>
    <row r="27" ht="15.75" customHeight="1">
      <c r="B27" s="38" t="s">
        <v>9</v>
      </c>
      <c r="C27" s="106" t="str">
        <f t="shared" ref="C27:D27" si="20">100/(C9/F9)/100</f>
        <v>38.5%</v>
      </c>
      <c r="D27" s="107" t="str">
        <f t="shared" si="20"/>
        <v>37.9%</v>
      </c>
      <c r="E27" s="113" t="str">
        <f t="shared" si="13"/>
        <v>0.60%</v>
      </c>
      <c r="F27" s="109" t="str">
        <f t="shared" ref="F27:G27" si="21">(I9/F9)</f>
        <v>€ 25.2</v>
      </c>
      <c r="G27" s="110" t="str">
        <f t="shared" si="21"/>
        <v>€ 24.5</v>
      </c>
      <c r="H27" s="114" t="str">
        <f t="shared" si="15"/>
        <v>€ 0.7</v>
      </c>
      <c r="I27" s="109" t="str">
        <f t="shared" ref="I27:J27" si="22">(I9/C9)</f>
        <v>€ 9.7</v>
      </c>
      <c r="J27" s="110" t="str">
        <f t="shared" si="22"/>
        <v>€ 9.3</v>
      </c>
      <c r="K27" s="114" t="str">
        <f t="shared" si="17"/>
        <v>€ 0.4</v>
      </c>
      <c r="L27" s="109" t="str">
        <f t="shared" ref="L27:M27" si="23">(L9/F9)</f>
        <v>€ 7.6</v>
      </c>
      <c r="M27" s="110" t="str">
        <f t="shared" si="23"/>
        <v>€ 7.9</v>
      </c>
      <c r="N27" s="115" t="str">
        <f t="shared" si="19"/>
        <v>-€ 0.3</v>
      </c>
    </row>
    <row r="28" ht="15.75" customHeight="1">
      <c r="B28" s="38" t="s">
        <v>10</v>
      </c>
      <c r="C28" s="106" t="str">
        <f t="shared" ref="C28:D28" si="24">100/(C10/F10)/100</f>
        <v>37.5%</v>
      </c>
      <c r="D28" s="107" t="str">
        <f t="shared" si="24"/>
        <v>37.1%</v>
      </c>
      <c r="E28" s="113" t="str">
        <f t="shared" si="13"/>
        <v>0.44%</v>
      </c>
      <c r="F28" s="109" t="str">
        <f t="shared" ref="F28:G28" si="25">(I10/F10)</f>
        <v>€ 25.8</v>
      </c>
      <c r="G28" s="110" t="str">
        <f t="shared" si="25"/>
        <v>€ 25.4</v>
      </c>
      <c r="H28" s="114" t="str">
        <f t="shared" si="15"/>
        <v>€ 0.4</v>
      </c>
      <c r="I28" s="109" t="str">
        <f t="shared" ref="I28:J28" si="26">(I10/C10)</f>
        <v>€ 9.7</v>
      </c>
      <c r="J28" s="110" t="str">
        <f t="shared" si="26"/>
        <v>€ 9.4</v>
      </c>
      <c r="K28" s="114" t="str">
        <f t="shared" si="17"/>
        <v>€ 0.3</v>
      </c>
      <c r="L28" s="109" t="str">
        <f t="shared" ref="L28:M28" si="27">(L10/F10)</f>
        <v>€ 8.3</v>
      </c>
      <c r="M28" s="110" t="str">
        <f t="shared" si="27"/>
        <v>€ 8.4</v>
      </c>
      <c r="N28" s="115" t="str">
        <f t="shared" si="19"/>
        <v>-€ 0.1</v>
      </c>
    </row>
    <row r="29" ht="15.75" customHeight="1">
      <c r="B29" s="38" t="s">
        <v>11</v>
      </c>
      <c r="C29" s="106" t="str">
        <f t="shared" ref="C29:D29" si="28">100/(C11/F11)/100</f>
        <v>40.0%</v>
      </c>
      <c r="D29" s="107" t="str">
        <f t="shared" si="28"/>
        <v>41.7%</v>
      </c>
      <c r="E29" s="108" t="str">
        <f t="shared" si="13"/>
        <v>-1.67%</v>
      </c>
      <c r="F29" s="109" t="str">
        <f t="shared" ref="F29:G29" si="29">(I11/F11)</f>
        <v>€ 25.4</v>
      </c>
      <c r="G29" s="110" t="str">
        <f t="shared" si="29"/>
        <v>€ 26.4</v>
      </c>
      <c r="H29" s="111" t="str">
        <f t="shared" si="15"/>
        <v>-€ 1.0</v>
      </c>
      <c r="I29" s="109" t="str">
        <f t="shared" ref="I29:J29" si="30">(I11/C11)</f>
        <v>€ 10.2</v>
      </c>
      <c r="J29" s="110" t="str">
        <f t="shared" si="30"/>
        <v>€ 11.0</v>
      </c>
      <c r="K29" s="111" t="str">
        <f t="shared" si="17"/>
        <v>-€ 0.9</v>
      </c>
      <c r="L29" s="109" t="str">
        <f t="shared" ref="L29:M29" si="31">(L11/F11)</f>
        <v>€ 10.0</v>
      </c>
      <c r="M29" s="110" t="str">
        <f t="shared" si="31"/>
        <v>€ 10.1</v>
      </c>
      <c r="N29" s="115" t="str">
        <f t="shared" si="19"/>
        <v>-€ 0.1</v>
      </c>
    </row>
    <row r="30" ht="15.75" customHeight="1">
      <c r="B30" s="38" t="s">
        <v>12</v>
      </c>
      <c r="C30" s="106" t="str">
        <f t="shared" ref="C30:D30" si="32">100/(C12/F12)/100</f>
        <v>59.1%</v>
      </c>
      <c r="D30" s="107" t="str">
        <f t="shared" si="32"/>
        <v>62.5%</v>
      </c>
      <c r="E30" s="108" t="str">
        <f t="shared" si="13"/>
        <v>-3.41%</v>
      </c>
      <c r="F30" s="109" t="str">
        <f t="shared" ref="F30:G30" si="33">(I12/F12)</f>
        <v>€ 30.8</v>
      </c>
      <c r="G30" s="110" t="str">
        <f t="shared" si="33"/>
        <v>€ 31.2</v>
      </c>
      <c r="H30" s="111" t="str">
        <f t="shared" si="15"/>
        <v>-€ 0.4</v>
      </c>
      <c r="I30" s="109" t="str">
        <f t="shared" ref="I30:J30" si="34">(I12/C12)</f>
        <v>€ 18.2</v>
      </c>
      <c r="J30" s="110" t="str">
        <f t="shared" si="34"/>
        <v>€ 19.5</v>
      </c>
      <c r="K30" s="111" t="str">
        <f t="shared" si="17"/>
        <v>-€ 1.3</v>
      </c>
      <c r="L30" s="109" t="str">
        <f t="shared" ref="L30:M30" si="35">(L12/F12)</f>
        <v>€ 13.2</v>
      </c>
      <c r="M30" s="110" t="str">
        <f t="shared" si="35"/>
        <v>€ 13.4</v>
      </c>
      <c r="N30" s="115" t="str">
        <f t="shared" si="19"/>
        <v>-€ 0.2</v>
      </c>
    </row>
    <row r="31" ht="15.75" customHeight="1">
      <c r="B31" s="38" t="s">
        <v>13</v>
      </c>
      <c r="C31" s="106" t="str">
        <f t="shared" ref="C31:D31" si="36">100/(C13/F13)/100</f>
        <v>66.7%</v>
      </c>
      <c r="D31" s="107" t="str">
        <f t="shared" si="36"/>
        <v>66.0%</v>
      </c>
      <c r="E31" s="113" t="str">
        <f t="shared" si="13"/>
        <v>0.67%</v>
      </c>
      <c r="F31" s="109" t="str">
        <f t="shared" ref="F31:G31" si="37">(I13/F13)</f>
        <v>€ 32.2</v>
      </c>
      <c r="G31" s="110" t="str">
        <f t="shared" si="37"/>
        <v>€ 31.5</v>
      </c>
      <c r="H31" s="114" t="str">
        <f t="shared" si="15"/>
        <v>€ 0.7</v>
      </c>
      <c r="I31" s="109" t="str">
        <f t="shared" ref="I31:J31" si="38">(I13/C13)</f>
        <v>€ 21.5</v>
      </c>
      <c r="J31" s="110" t="str">
        <f t="shared" si="38"/>
        <v>€ 20.8</v>
      </c>
      <c r="K31" s="114" t="str">
        <f t="shared" si="17"/>
        <v>€ 0.7</v>
      </c>
      <c r="L31" s="109" t="str">
        <f t="shared" ref="L31:M31" si="39">(L13/F13)</f>
        <v>€ 13.1</v>
      </c>
      <c r="M31" s="110" t="str">
        <f t="shared" si="39"/>
        <v>€ 13.0</v>
      </c>
      <c r="N31" s="112" t="str">
        <f t="shared" si="19"/>
        <v>€ 0.1</v>
      </c>
    </row>
    <row r="32" ht="15.75" customHeight="1">
      <c r="B32" s="38" t="s">
        <v>14</v>
      </c>
      <c r="C32" s="106" t="str">
        <f t="shared" ref="C32:D32" si="40">100/(C14/F14)/100</f>
        <v>69.2%</v>
      </c>
      <c r="D32" s="107" t="str">
        <f t="shared" si="40"/>
        <v>72.9%</v>
      </c>
      <c r="E32" s="108" t="str">
        <f t="shared" si="13"/>
        <v>-3.69%</v>
      </c>
      <c r="F32" s="109" t="str">
        <f t="shared" ref="F32:G32" si="41">(I14/F14)</f>
        <v>€ 33.3</v>
      </c>
      <c r="G32" s="110" t="str">
        <f t="shared" si="41"/>
        <v>€ 33.4</v>
      </c>
      <c r="H32" s="111" t="str">
        <f t="shared" si="15"/>
        <v>-€ 0.1</v>
      </c>
      <c r="I32" s="109" t="str">
        <f t="shared" ref="I32:J32" si="42">(I14/C14)</f>
        <v>€ 23.1</v>
      </c>
      <c r="J32" s="110" t="str">
        <f t="shared" si="42"/>
        <v>€ 24.4</v>
      </c>
      <c r="K32" s="111" t="str">
        <f t="shared" si="17"/>
        <v>-€ 1.3</v>
      </c>
      <c r="L32" s="109" t="str">
        <f t="shared" ref="L32:M32" si="43">(L14/F14)</f>
        <v>€ 15.6</v>
      </c>
      <c r="M32" s="110" t="str">
        <f t="shared" si="43"/>
        <v>€ 15.9</v>
      </c>
      <c r="N32" s="115" t="str">
        <f t="shared" si="19"/>
        <v>-€ 0.3</v>
      </c>
    </row>
    <row r="33" ht="15.75" customHeight="1">
      <c r="B33" s="38" t="s">
        <v>15</v>
      </c>
      <c r="C33" s="106" t="str">
        <f t="shared" ref="C33:D33" si="44">100/(C15/F15)/100</f>
        <v>54.5%</v>
      </c>
      <c r="D33" s="107" t="str">
        <f t="shared" si="44"/>
        <v>54.3%</v>
      </c>
      <c r="E33" s="113" t="str">
        <f t="shared" si="13"/>
        <v>0.20%</v>
      </c>
      <c r="F33" s="109" t="str">
        <f t="shared" ref="F33:G33" si="45">(I15/F15)</f>
        <v>€ 29.2</v>
      </c>
      <c r="G33" s="110" t="str">
        <f t="shared" si="45"/>
        <v>€ 28.8</v>
      </c>
      <c r="H33" s="114" t="str">
        <f t="shared" si="15"/>
        <v>€ 0.4</v>
      </c>
      <c r="I33" s="109" t="str">
        <f t="shared" ref="I33:J33" si="46">(I15/C15)</f>
        <v>€ 15.9</v>
      </c>
      <c r="J33" s="110" t="str">
        <f t="shared" si="46"/>
        <v>€ 15.7</v>
      </c>
      <c r="K33" s="114" t="str">
        <f t="shared" si="17"/>
        <v>€ 0.3</v>
      </c>
      <c r="L33" s="109" t="str">
        <f t="shared" ref="L33:M33" si="47">(L15/F15)</f>
        <v>€ 14.2</v>
      </c>
      <c r="M33" s="110" t="str">
        <f t="shared" si="47"/>
        <v>€ 14.1</v>
      </c>
      <c r="N33" s="112" t="str">
        <f t="shared" si="19"/>
        <v>€ 0.1</v>
      </c>
    </row>
    <row r="34" ht="15.75" customHeight="1">
      <c r="B34" s="38" t="s">
        <v>16</v>
      </c>
      <c r="C34" s="106" t="str">
        <f t="shared" ref="C34:D34" si="48">100/(C16/F16)/100</f>
        <v>50.0%</v>
      </c>
      <c r="D34" s="107" t="str">
        <f t="shared" si="48"/>
        <v>51.8%</v>
      </c>
      <c r="E34" s="108" t="str">
        <f t="shared" si="13"/>
        <v>-1.76%</v>
      </c>
      <c r="F34" s="109" t="str">
        <f t="shared" ref="F34:G34" si="49">(I16/F16)</f>
        <v>€ 27.5</v>
      </c>
      <c r="G34" s="110" t="str">
        <f t="shared" si="49"/>
        <v>€ 27.3</v>
      </c>
      <c r="H34" s="114" t="str">
        <f t="shared" si="15"/>
        <v>€ 0.2</v>
      </c>
      <c r="I34" s="109" t="str">
        <f t="shared" ref="I34:J34" si="50">(I16/C16)</f>
        <v>€ 13.8</v>
      </c>
      <c r="J34" s="110" t="str">
        <f t="shared" si="50"/>
        <v>€ 14.1</v>
      </c>
      <c r="K34" s="111" t="str">
        <f t="shared" si="17"/>
        <v>-€ 0.4</v>
      </c>
      <c r="L34" s="109" t="str">
        <f t="shared" ref="L34:M34" si="51">(L16/F16)</f>
        <v>€ 11.3</v>
      </c>
      <c r="M34" s="110" t="str">
        <f t="shared" si="51"/>
        <v>€ 11.4</v>
      </c>
      <c r="N34" s="115" t="str">
        <f t="shared" si="19"/>
        <v>-€ 0.1</v>
      </c>
    </row>
    <row r="35" ht="15.75" customHeight="1">
      <c r="B35" s="51" t="s">
        <v>17</v>
      </c>
      <c r="C35" s="106" t="str">
        <f t="shared" ref="C35:D35" si="52">100/(C17/F17)/100</f>
        <v>58.3%</v>
      </c>
      <c r="D35" s="107" t="str">
        <f t="shared" si="52"/>
        <v>59.1%</v>
      </c>
      <c r="E35" s="108" t="str">
        <f t="shared" si="13"/>
        <v>-0.76%</v>
      </c>
      <c r="F35" s="109" t="str">
        <f t="shared" ref="F35:G35" si="53">(I17/F17)</f>
        <v>€ 25.7</v>
      </c>
      <c r="G35" s="110" t="str">
        <f t="shared" si="53"/>
        <v>€ 27.4</v>
      </c>
      <c r="H35" s="111" t="str">
        <f t="shared" si="15"/>
        <v>-€ 1.7</v>
      </c>
      <c r="I35" s="109" t="str">
        <f t="shared" ref="I35:J35" si="54">(I17/C17)</f>
        <v>€ 15.0</v>
      </c>
      <c r="J35" s="110" t="str">
        <f t="shared" si="54"/>
        <v>€ 16.2</v>
      </c>
      <c r="K35" s="111" t="str">
        <f t="shared" si="17"/>
        <v>-€ 1.2</v>
      </c>
      <c r="L35" s="109" t="str">
        <f t="shared" ref="L35:M35" si="55">(L17/F17)</f>
        <v>€ 10.9</v>
      </c>
      <c r="M35" s="110" t="str">
        <f t="shared" si="55"/>
        <v>€ 11.2</v>
      </c>
      <c r="N35" s="115" t="str">
        <f t="shared" si="19"/>
        <v>-€ 0.4</v>
      </c>
    </row>
    <row r="36" ht="15.75" customHeight="1">
      <c r="B36" s="58" t="s">
        <v>18</v>
      </c>
      <c r="C36" s="106" t="str">
        <f t="shared" ref="C36:D36" si="56">100/(C18/F18)/100</f>
        <v>56.3%</v>
      </c>
      <c r="D36" s="107" t="str">
        <f t="shared" si="56"/>
        <v>56.7%</v>
      </c>
      <c r="E36" s="108" t="str">
        <f t="shared" si="13"/>
        <v>-0.42%</v>
      </c>
      <c r="F36" s="116" t="str">
        <f t="shared" ref="F36:G36" si="57">(I18/F18)</f>
        <v>€ 27.8</v>
      </c>
      <c r="G36" s="117" t="str">
        <f t="shared" si="57"/>
        <v>€ 28.5</v>
      </c>
      <c r="H36" s="118" t="str">
        <f t="shared" si="15"/>
        <v>-€ 0.7</v>
      </c>
      <c r="I36" s="116" t="str">
        <f t="shared" ref="I36:J36" si="58">(I18/C18)</f>
        <v>€ 15.6</v>
      </c>
      <c r="J36" s="117" t="str">
        <f t="shared" si="58"/>
        <v>€ 16.1</v>
      </c>
      <c r="K36" s="118" t="str">
        <f t="shared" si="17"/>
        <v>-€ 0.5</v>
      </c>
      <c r="L36" s="116" t="str">
        <f t="shared" ref="L36:M36" si="59">(L18/F18)</f>
        <v>€ 11.6</v>
      </c>
      <c r="M36" s="117" t="str">
        <f t="shared" si="59"/>
        <v>€ 10.9</v>
      </c>
      <c r="N36" s="119" t="str">
        <f t="shared" si="19"/>
        <v>€ 0.6</v>
      </c>
    </row>
    <row r="37" ht="1.5" customHeight="1">
      <c r="B37" s="22"/>
      <c r="C37" s="120"/>
      <c r="D37" s="121"/>
      <c r="E37" s="122"/>
      <c r="F37" s="123"/>
      <c r="G37" s="124"/>
      <c r="H37" s="125"/>
      <c r="I37" s="126"/>
      <c r="J37" s="124"/>
      <c r="K37" s="125"/>
      <c r="L37" s="126"/>
      <c r="M37" s="124"/>
      <c r="N37" s="125"/>
    </row>
    <row r="38" ht="15.75" customHeight="1">
      <c r="B38" s="74" t="s">
        <v>19</v>
      </c>
      <c r="C38" s="127" t="str">
        <f t="shared" ref="C38:D38" si="60">100/(C20/F20)/100</f>
        <v>52.9%</v>
      </c>
      <c r="D38" s="127" t="str">
        <f t="shared" si="60"/>
        <v>53.4%</v>
      </c>
      <c r="E38" s="128" t="str">
        <f>(C38-D38)</f>
        <v>-0.54%</v>
      </c>
      <c r="F38" s="129" t="str">
        <f t="shared" ref="F38:G38" si="61">(I20/F20)</f>
        <v>€ 26.0</v>
      </c>
      <c r="G38" s="129" t="str">
        <f t="shared" si="61"/>
        <v>€ 26.2</v>
      </c>
      <c r="H38" s="130" t="str">
        <f>(F38-G38)</f>
        <v>-€ 0.2</v>
      </c>
      <c r="I38" s="131" t="str">
        <f t="shared" ref="I38:J38" si="62">(I20/C20)</f>
        <v>€ 13.8</v>
      </c>
      <c r="J38" s="131" t="str">
        <f t="shared" si="62"/>
        <v>€ 14.0</v>
      </c>
      <c r="K38" s="130" t="str">
        <f>(I38-J38)</f>
        <v>-€ 0.2</v>
      </c>
      <c r="L38" s="131" t="str">
        <f t="shared" ref="L38:M38" si="63">(L20/F20)</f>
        <v>€ 11.0</v>
      </c>
      <c r="M38" s="132" t="str">
        <f t="shared" si="63"/>
        <v>€ 11.1</v>
      </c>
      <c r="N38" s="130" t="str">
        <f>(L38-M38)</f>
        <v>-€ 0.2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</sheetData>
  <mergeCells count="10">
    <mergeCell ref="F22:H22"/>
    <mergeCell ref="C22:E22"/>
    <mergeCell ref="I22:K22"/>
    <mergeCell ref="B2:N3"/>
    <mergeCell ref="C4:E4"/>
    <mergeCell ref="F4:H4"/>
    <mergeCell ref="I4:K4"/>
    <mergeCell ref="L4:N4"/>
    <mergeCell ref="O4:Q4"/>
    <mergeCell ref="L22:N22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